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0" yWindow="0" windowWidth="17970" windowHeight="933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<sst xmlns="http://schemas.openxmlformats.org/spreadsheetml/2006/main" count="103" uniqueCount="72">
  <si>
    <t>ÚLOHA 1</t>
  </si>
  <si>
    <t>ÚLOHA 2</t>
  </si>
  <si>
    <t>súradnica [A]</t>
  </si>
  <si>
    <t>energia</t>
  </si>
  <si>
    <t>jednotka</t>
  </si>
  <si>
    <t>a.u</t>
  </si>
  <si>
    <t>Rovnica získaná fitovacou procedúrou</t>
  </si>
  <si>
    <t xml:space="preserve"> </t>
  </si>
  <si>
    <t>koeficienty rovnice (fit)</t>
  </si>
  <si>
    <t>a</t>
  </si>
  <si>
    <t>b</t>
  </si>
  <si>
    <t>c</t>
  </si>
  <si>
    <t>d</t>
  </si>
  <si>
    <t>x</t>
  </si>
  <si>
    <t>f(x)</t>
  </si>
  <si>
    <t>f(x)’</t>
  </si>
  <si>
    <r>
      <t>MO DIAGRAM N</t>
    </r>
    <r>
      <rPr>
        <vertAlign val="subscript"/>
        <sz val="11"/>
        <color theme="1"/>
        <rFont val="Times New Roman"/>
        <family val="1"/>
      </rPr>
      <t>2</t>
    </r>
  </si>
  <si>
    <r>
      <t>MULTIPLICITA N</t>
    </r>
    <r>
      <rPr>
        <vertAlign val="subscript"/>
        <sz val="11"/>
        <color theme="1"/>
        <rFont val="Times New Roman"/>
        <family val="1"/>
      </rPr>
      <t>2</t>
    </r>
  </si>
  <si>
    <t>Energia x3 fit</t>
  </si>
  <si>
    <r>
      <t>VÄZBOVÝ PORIADOK N</t>
    </r>
    <r>
      <rPr>
        <vertAlign val="subscript"/>
        <sz val="11"/>
        <color theme="1"/>
        <rFont val="Times New Roman"/>
        <family val="1"/>
      </rPr>
      <t>2</t>
    </r>
  </si>
  <si>
    <t>exp. dĺžka</t>
  </si>
  <si>
    <t>dĺžka - výpočet</t>
  </si>
  <si>
    <t>súradnica [Å]</t>
  </si>
  <si>
    <t>ÚLOHA 3</t>
  </si>
  <si>
    <t>dĺžka väzby [Å]</t>
  </si>
  <si>
    <t>energia [a.u.]</t>
  </si>
  <si>
    <t>HOMO - obrázok</t>
  </si>
  <si>
    <t>LUMO - obrázok</t>
  </si>
  <si>
    <r>
      <t xml:space="preserve">Väzbový </t>
    </r>
    <r>
      <rPr>
        <b/>
        <sz val="11"/>
        <color theme="1"/>
        <rFont val="LilyUPC"/>
        <family val="2"/>
      </rPr>
      <t>π</t>
    </r>
    <r>
      <rPr>
        <b/>
        <sz val="11"/>
        <color theme="1"/>
        <rFont val="Liberation Sans"/>
        <family val="2"/>
      </rPr>
      <t xml:space="preserve"> MO - obrázok</t>
    </r>
  </si>
  <si>
    <r>
      <t>MO DIAGRAM O</t>
    </r>
    <r>
      <rPr>
        <vertAlign val="subscript"/>
        <sz val="11"/>
        <color theme="1"/>
        <rFont val="Times New Roman"/>
        <family val="1"/>
      </rPr>
      <t>2</t>
    </r>
  </si>
  <si>
    <t>ÚLOHA 4</t>
  </si>
  <si>
    <r>
      <t>NAPÍŠ NÁM SVOJ NÁZOR NA ÚLOHU - Bola úloha náročná alebo jednoduchá? Páčila sa ti tak ako je, alebo by si niečo zmenil? Neboj sa byť i kritický, každý názor nás posunie dopredu! Za krátku recenziu našej úlohy ti pripíšeme 1pb. ĎAKUJEME :) (</t>
    </r>
    <r>
      <rPr>
        <i/>
        <sz val="11"/>
        <color theme="1"/>
        <rFont val="Times New Roman"/>
        <family val="1"/>
      </rPr>
      <t>P.S. Ak by ťa témy kvantovej resp. počítačovej chémie hlbšie zaujali a chcel by si vedieť viac, pokojne nás kontaktuj cez e-maily uvedené v zadaní, prípadne mňa priamo cez FB - Andrej Hurajt, budeme sa tešiť.</t>
    </r>
    <r>
      <rPr>
        <b/>
        <sz val="11"/>
        <color theme="1"/>
        <rFont val="Times New Roman"/>
        <family val="1"/>
      </rPr>
      <t xml:space="preserve">) </t>
    </r>
  </si>
  <si>
    <t>NÁZOR</t>
  </si>
  <si>
    <t>SPOLU pb</t>
  </si>
  <si>
    <t>MAX pb</t>
  </si>
  <si>
    <t>SUMÁR</t>
  </si>
  <si>
    <t>ZÍSKANÉ pb</t>
  </si>
  <si>
    <t xml:space="preserve">TVOJ BODOVÝ ZISK (PREPOČET NA 25b): </t>
  </si>
  <si>
    <t>MENO A PRIEZVISKO</t>
  </si>
  <si>
    <t>ŠKOLA</t>
  </si>
  <si>
    <t>ROČNÍK</t>
  </si>
  <si>
    <t>BODY</t>
  </si>
  <si>
    <t>1. a 2. derivácia - koeficienty</t>
  </si>
  <si>
    <t>minimum krivky v bode x [Å]</t>
  </si>
  <si>
    <t>2pb</t>
  </si>
  <si>
    <t>diagram</t>
  </si>
  <si>
    <t>mult</t>
  </si>
  <si>
    <t>vazb. poriad.</t>
  </si>
  <si>
    <t>10pb</t>
  </si>
  <si>
    <t>energie</t>
  </si>
  <si>
    <t>5pb</t>
  </si>
  <si>
    <t>1pb</t>
  </si>
  <si>
    <t>odhad</t>
  </si>
  <si>
    <t>odchýlka</t>
  </si>
  <si>
    <t>3pb</t>
  </si>
  <si>
    <t>koef. a rovnica</t>
  </si>
  <si>
    <t>HOMO</t>
  </si>
  <si>
    <t>LUMO</t>
  </si>
  <si>
    <t>pi - orbital</t>
  </si>
  <si>
    <t>objasnenie</t>
  </si>
  <si>
    <t>ÚLOHA 1 (MAX)</t>
  </si>
  <si>
    <t xml:space="preserve"> PARAMETER</t>
  </si>
  <si>
    <t>ZISK (pb)</t>
  </si>
  <si>
    <t xml:space="preserve"> 1 pb max</t>
  </si>
  <si>
    <t>Vysvetlenie pozorovaného javu</t>
  </si>
  <si>
    <t>?)</t>
  </si>
  <si>
    <t>diagram + mult</t>
  </si>
  <si>
    <r>
      <t>MULTIPLICITA O</t>
    </r>
    <r>
      <rPr>
        <vertAlign val="subscript"/>
        <sz val="11"/>
        <color theme="1"/>
        <rFont val="Times New Roman"/>
        <family val="1"/>
      </rPr>
      <t>2</t>
    </r>
  </si>
  <si>
    <t>?%</t>
  </si>
  <si>
    <t xml:space="preserve"> % relatívna chyba</t>
  </si>
  <si>
    <t>KOEFICIENTY V TVARE:</t>
  </si>
  <si>
    <r>
      <t>y = a*x</t>
    </r>
    <r>
      <rPr>
        <b/>
        <vertAlign val="superscript"/>
        <sz val="11"/>
        <color theme="1"/>
        <rFont val="Times New Roman"/>
        <family val="1"/>
      </rPr>
      <t>3</t>
    </r>
    <r>
      <rPr>
        <b/>
        <sz val="11"/>
        <color theme="1"/>
        <rFont val="Times New Roman"/>
        <family val="1"/>
      </rPr>
      <t xml:space="preserve"> + b*x</t>
    </r>
    <r>
      <rPr>
        <b/>
        <vertAlign val="super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 xml:space="preserve"> + c*x + 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</si>
</sst>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28">
    <font>
      <sz val="11"/>
      <color theme="1"/>
      <name val="Liberation Sans"/>
      <family val="2"/>
    </font>
    <font>
      <sz val="10"/>
      <name val="Arial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b/>
      <sz val="11"/>
      <color theme="1"/>
      <name val="Liberation Sans"/>
      <family val="2"/>
    </font>
    <font>
      <sz val="10"/>
      <color theme="1"/>
      <name val="Liberation Serif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0"/>
      <name val="Liberation Sans"/>
      <family val="2"/>
    </font>
    <font>
      <b/>
      <sz val="11"/>
      <color theme="0"/>
      <name val="Times New Roman"/>
      <family val="1"/>
    </font>
    <font>
      <b/>
      <sz val="11"/>
      <color theme="1"/>
      <name val="LilyUPC"/>
      <family val="2"/>
    </font>
    <font>
      <b/>
      <sz val="16"/>
      <color theme="0"/>
      <name val="Times New Roman"/>
      <family val="1"/>
    </font>
    <font>
      <b/>
      <sz val="11"/>
      <color rgb="FFFF0000"/>
      <name val="Times New Roman"/>
      <family val="1"/>
    </font>
    <font>
      <b/>
      <sz val="11"/>
      <name val="Times New Roman"/>
      <family val="1"/>
    </font>
    <font>
      <b/>
      <vertAlign val="superscript"/>
      <sz val="11"/>
      <color theme="1"/>
      <name val="Times New Roman"/>
      <family val="1"/>
    </font>
    <font>
      <sz val="10"/>
      <name val="Liberation Sans"/>
      <family val="2"/>
    </font>
  </fonts>
  <fills count="16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0">
      <alignment/>
      <protection/>
    </xf>
    <xf numFmtId="0" fontId="3" fillId="3" borderId="0">
      <alignment/>
      <protection/>
    </xf>
    <xf numFmtId="0" fontId="2" fillId="4" borderId="0">
      <alignment/>
      <protection/>
    </xf>
    <xf numFmtId="0" fontId="4" fillId="5" borderId="0">
      <alignment/>
      <protection/>
    </xf>
    <xf numFmtId="0" fontId="5" fillId="6" borderId="0">
      <alignment/>
      <protection/>
    </xf>
    <xf numFmtId="0" fontId="6" fillId="0" borderId="0">
      <alignment/>
      <protection/>
    </xf>
    <xf numFmtId="0" fontId="7" fillId="7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8" borderId="0">
      <alignment/>
      <protection/>
    </xf>
    <xf numFmtId="0" fontId="13" fillId="8" borderId="1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</cellStyleXfs>
  <cellXfs count="102">
    <xf numFmtId="0" fontId="0" fillId="0" borderId="0" xfId="0"/>
    <xf numFmtId="0" fontId="0" fillId="0" borderId="0" xfId="0" applyAlignment="1">
      <alignment horizontal="center"/>
    </xf>
    <xf numFmtId="0" fontId="15" fillId="0" borderId="0" xfId="0" applyFont="1" applyAlignment="1">
      <alignment horizontal="center" wrapText="1"/>
    </xf>
    <xf numFmtId="0" fontId="16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0" fontId="0" fillId="0" borderId="0" xfId="0" applyNumberFormat="1"/>
    <xf numFmtId="0" fontId="1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3" xfId="0" applyFont="1" applyBorder="1" applyAlignment="1">
      <alignment horizontal="center"/>
    </xf>
    <xf numFmtId="164" fontId="14" fillId="0" borderId="3" xfId="0" applyNumberFormat="1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1" fillId="9" borderId="2" xfId="0" applyFont="1" applyFill="1" applyBorder="1" applyAlignment="1">
      <alignment horizontal="center"/>
    </xf>
    <xf numFmtId="0" fontId="0" fillId="10" borderId="12" xfId="0" applyFill="1" applyBorder="1"/>
    <xf numFmtId="0" fontId="0" fillId="10" borderId="13" xfId="0" applyFill="1" applyBorder="1"/>
    <xf numFmtId="0" fontId="0" fillId="10" borderId="14" xfId="0" applyFill="1" applyBorder="1"/>
    <xf numFmtId="0" fontId="0" fillId="10" borderId="15" xfId="0" applyFill="1" applyBorder="1"/>
    <xf numFmtId="0" fontId="0" fillId="10" borderId="16" xfId="0" applyFill="1" applyBorder="1"/>
    <xf numFmtId="0" fontId="0" fillId="10" borderId="17" xfId="0" applyFill="1" applyBorder="1"/>
    <xf numFmtId="0" fontId="17" fillId="0" borderId="3" xfId="0" applyFont="1" applyBorder="1" applyAlignment="1">
      <alignment horizontal="center"/>
    </xf>
    <xf numFmtId="0" fontId="17" fillId="0" borderId="2" xfId="0" applyFont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20" fillId="11" borderId="0" xfId="0" applyFont="1" applyFill="1" applyAlignment="1" applyProtection="1">
      <alignment horizont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7" fillId="0" borderId="3" xfId="0" applyFont="1" applyBorder="1" applyAlignment="1" applyProtection="1">
      <alignment horizontal="center" vertical="center"/>
      <protection hidden="1"/>
    </xf>
    <xf numFmtId="0" fontId="24" fillId="0" borderId="3" xfId="0" applyFont="1" applyBorder="1" applyAlignment="1" applyProtection="1">
      <alignment horizontal="center" vertical="center"/>
      <protection hidden="1"/>
    </xf>
    <xf numFmtId="0" fontId="16" fillId="12" borderId="2" xfId="0" applyFont="1" applyFill="1" applyBorder="1" applyAlignment="1" applyProtection="1">
      <alignment horizontal="center"/>
      <protection locked="0"/>
    </xf>
    <xf numFmtId="0" fontId="16" fillId="13" borderId="2" xfId="0" applyFont="1" applyFill="1" applyBorder="1" applyAlignment="1" applyProtection="1">
      <alignment horizontal="center"/>
      <protection locked="0"/>
    </xf>
    <xf numFmtId="0" fontId="14" fillId="12" borderId="3" xfId="0" applyFont="1" applyFill="1" applyBorder="1" applyAlignment="1" applyProtection="1">
      <alignment horizontal="center"/>
      <protection locked="0"/>
    </xf>
    <xf numFmtId="2" fontId="0" fillId="11" borderId="12" xfId="0" applyNumberFormat="1" applyFill="1" applyBorder="1" applyProtection="1">
      <protection locked="0"/>
    </xf>
    <xf numFmtId="2" fontId="0" fillId="11" borderId="13" xfId="0" applyNumberFormat="1" applyFill="1" applyBorder="1" applyProtection="1">
      <protection locked="0"/>
    </xf>
    <xf numFmtId="2" fontId="0" fillId="11" borderId="14" xfId="0" applyNumberFormat="1" applyFill="1" applyBorder="1" applyProtection="1">
      <protection locked="0"/>
    </xf>
    <xf numFmtId="2" fontId="0" fillId="11" borderId="4" xfId="0" applyNumberFormat="1" applyFill="1" applyBorder="1" applyProtection="1">
      <protection locked="0"/>
    </xf>
    <xf numFmtId="2" fontId="0" fillId="11" borderId="0" xfId="0" applyNumberFormat="1" applyFill="1" applyProtection="1">
      <protection locked="0"/>
    </xf>
    <xf numFmtId="2" fontId="0" fillId="11" borderId="5" xfId="0" applyNumberFormat="1" applyFill="1" applyBorder="1" applyProtection="1">
      <protection locked="0"/>
    </xf>
    <xf numFmtId="2" fontId="0" fillId="11" borderId="15" xfId="0" applyNumberFormat="1" applyFill="1" applyBorder="1" applyProtection="1">
      <protection locked="0"/>
    </xf>
    <xf numFmtId="2" fontId="0" fillId="11" borderId="16" xfId="0" applyNumberFormat="1" applyFill="1" applyBorder="1" applyProtection="1">
      <protection locked="0"/>
    </xf>
    <xf numFmtId="2" fontId="0" fillId="11" borderId="17" xfId="0" applyNumberFormat="1" applyFill="1" applyBorder="1" applyProtection="1">
      <protection locked="0"/>
    </xf>
    <xf numFmtId="0" fontId="14" fillId="0" borderId="3" xfId="0" applyFont="1" applyBorder="1" applyAlignment="1" applyProtection="1">
      <alignment horizontal="center"/>
      <protection locked="0"/>
    </xf>
    <xf numFmtId="0" fontId="25" fillId="0" borderId="3" xfId="0" applyFont="1" applyBorder="1" applyAlignment="1" applyProtection="1">
      <alignment horizontal="center"/>
      <protection locked="0"/>
    </xf>
    <xf numFmtId="0" fontId="17" fillId="0" borderId="3" xfId="0" applyFont="1" applyBorder="1"/>
    <xf numFmtId="0" fontId="16" fillId="0" borderId="3" xfId="0" applyFont="1" applyBorder="1" applyAlignment="1" applyProtection="1">
      <alignment horizontal="center"/>
      <protection locked="0"/>
    </xf>
    <xf numFmtId="0" fontId="17" fillId="0" borderId="2" xfId="0" applyFont="1" applyBorder="1" applyAlignment="1" applyProtection="1">
      <alignment horizontal="center"/>
      <protection locked="0"/>
    </xf>
    <xf numFmtId="0" fontId="0" fillId="12" borderId="6" xfId="0" applyFill="1" applyBorder="1" applyAlignment="1" applyProtection="1">
      <alignment horizontal="center" vertical="top" wrapText="1"/>
      <protection locked="0"/>
    </xf>
    <xf numFmtId="0" fontId="0" fillId="12" borderId="0" xfId="0" applyFill="1" applyBorder="1" applyAlignment="1" applyProtection="1">
      <alignment horizontal="center" vertical="top" wrapText="1"/>
      <protection locked="0"/>
    </xf>
    <xf numFmtId="0" fontId="0" fillId="12" borderId="7" xfId="0" applyFill="1" applyBorder="1" applyAlignment="1" applyProtection="1">
      <alignment horizontal="center" vertical="top" wrapText="1"/>
      <protection locked="0"/>
    </xf>
    <xf numFmtId="0" fontId="0" fillId="12" borderId="9" xfId="0" applyFill="1" applyBorder="1" applyAlignment="1" applyProtection="1">
      <alignment horizontal="center" vertical="top" wrapText="1"/>
      <protection locked="0"/>
    </xf>
    <xf numFmtId="0" fontId="0" fillId="12" borderId="10" xfId="0" applyFill="1" applyBorder="1" applyAlignment="1" applyProtection="1">
      <alignment horizontal="center" vertical="top" wrapText="1"/>
      <protection locked="0"/>
    </xf>
    <xf numFmtId="0" fontId="0" fillId="12" borderId="11" xfId="0" applyFill="1" applyBorder="1" applyAlignment="1" applyProtection="1">
      <alignment horizontal="center" vertical="top" wrapText="1"/>
      <protection locked="0"/>
    </xf>
    <xf numFmtId="0" fontId="16" fillId="0" borderId="2" xfId="0" applyFont="1" applyBorder="1" applyAlignment="1">
      <alignment horizontal="center" vertical="center"/>
    </xf>
    <xf numFmtId="0" fontId="16" fillId="0" borderId="18" xfId="0" applyFont="1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21" fillId="14" borderId="26" xfId="0" applyFont="1" applyFill="1" applyBorder="1" applyAlignment="1" applyProtection="1">
      <alignment horizontal="center" vertical="center"/>
      <protection hidden="1"/>
    </xf>
    <xf numFmtId="0" fontId="21" fillId="14" borderId="27" xfId="0" applyFont="1" applyFill="1" applyBorder="1" applyAlignment="1" applyProtection="1">
      <alignment horizontal="center" vertical="center"/>
      <protection hidden="1"/>
    </xf>
    <xf numFmtId="0" fontId="21" fillId="14" borderId="28" xfId="0" applyFont="1" applyFill="1" applyBorder="1" applyAlignment="1" applyProtection="1">
      <alignment horizontal="center" vertical="center"/>
      <protection hidden="1"/>
    </xf>
    <xf numFmtId="0" fontId="23" fillId="14" borderId="26" xfId="0" applyFont="1" applyFill="1" applyBorder="1" applyAlignment="1" applyProtection="1">
      <alignment horizontal="center" vertical="center"/>
      <protection hidden="1"/>
    </xf>
    <xf numFmtId="0" fontId="23" fillId="14" borderId="27" xfId="0" applyFont="1" applyFill="1" applyBorder="1" applyAlignment="1" applyProtection="1">
      <alignment horizontal="center" vertical="center"/>
      <protection hidden="1"/>
    </xf>
    <xf numFmtId="0" fontId="23" fillId="14" borderId="28" xfId="0" applyFont="1" applyFill="1" applyBorder="1" applyAlignment="1" applyProtection="1">
      <alignment horizontal="center" vertical="center"/>
      <protection hidden="1"/>
    </xf>
    <xf numFmtId="0" fontId="14" fillId="12" borderId="4" xfId="0" applyFont="1" applyFill="1" applyBorder="1" applyAlignment="1">
      <alignment horizontal="center" vertical="center"/>
    </xf>
    <xf numFmtId="0" fontId="14" fillId="12" borderId="0" xfId="0" applyFont="1" applyFill="1" applyAlignment="1">
      <alignment horizontal="center" vertical="center"/>
    </xf>
    <xf numFmtId="0" fontId="14" fillId="12" borderId="5" xfId="0" applyFont="1" applyFill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6" fillId="15" borderId="2" xfId="0" applyFont="1" applyFill="1" applyBorder="1" applyAlignment="1" applyProtection="1">
      <alignment horizontal="center" vertical="center"/>
      <protection locked="0"/>
    </xf>
    <xf numFmtId="0" fontId="16" fillId="11" borderId="30" xfId="0" applyFont="1" applyFill="1" applyBorder="1" applyAlignment="1">
      <alignment horizontal="center" vertical="top"/>
    </xf>
    <xf numFmtId="0" fontId="16" fillId="11" borderId="31" xfId="0" applyFont="1" applyFill="1" applyBorder="1" applyAlignment="1">
      <alignment horizontal="center" vertical="top"/>
    </xf>
    <xf numFmtId="0" fontId="16" fillId="11" borderId="32" xfId="0" applyFont="1" applyFill="1" applyBorder="1" applyAlignment="1">
      <alignment horizontal="center" vertical="top"/>
    </xf>
    <xf numFmtId="10" fontId="16" fillId="0" borderId="8" xfId="0" applyNumberFormat="1" applyFont="1" applyBorder="1" applyAlignment="1">
      <alignment horizontal="center"/>
    </xf>
    <xf numFmtId="10" fontId="16" fillId="0" borderId="3" xfId="0" applyNumberFormat="1" applyFont="1" applyBorder="1" applyAlignment="1">
      <alignment horizontal="center"/>
    </xf>
    <xf numFmtId="10" fontId="16" fillId="0" borderId="33" xfId="0" applyNumberFormat="1" applyFont="1" applyBorder="1" applyAlignment="1">
      <alignment horizontal="center"/>
    </xf>
    <xf numFmtId="10" fontId="14" fillId="12" borderId="33" xfId="0" applyNumberFormat="1" applyFont="1" applyFill="1" applyBorder="1" applyAlignment="1" applyProtection="1">
      <alignment horizontal="center" vertical="center"/>
      <protection locked="0"/>
    </xf>
    <xf numFmtId="0" fontId="19" fillId="0" borderId="34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6" fillId="12" borderId="6" xfId="0" applyFont="1" applyFill="1" applyBorder="1" applyAlignment="1">
      <alignment horizontal="center" vertical="center"/>
    </xf>
    <xf numFmtId="0" fontId="16" fillId="12" borderId="0" xfId="0" applyFont="1" applyFill="1" applyBorder="1" applyAlignment="1">
      <alignment horizontal="center" vertical="center"/>
    </xf>
    <xf numFmtId="0" fontId="16" fillId="12" borderId="7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6" fillId="0" borderId="37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12" borderId="2" xfId="0" applyFont="1" applyFill="1" applyBorder="1" applyAlignment="1" applyProtection="1">
      <alignment horizontal="center" vertical="center"/>
      <protection locked="0"/>
    </xf>
    <xf numFmtId="0" fontId="16" fillId="12" borderId="40" xfId="0" applyFont="1" applyFill="1" applyBorder="1" applyAlignment="1" applyProtection="1">
      <alignment horizontal="center" vertical="center"/>
      <protection locked="0"/>
    </xf>
    <xf numFmtId="0" fontId="16" fillId="12" borderId="41" xfId="0" applyFont="1" applyFill="1" applyBorder="1" applyAlignment="1" applyProtection="1">
      <alignment horizontal="center" vertical="center"/>
      <protection locked="0"/>
    </xf>
    <xf numFmtId="0" fontId="25" fillId="12" borderId="3" xfId="0" applyFont="1" applyFill="1" applyBorder="1" applyAlignment="1" applyProtection="1">
      <alignment horizontal="center"/>
      <protection locked="0"/>
    </xf>
    <xf numFmtId="0" fontId="14" fillId="0" borderId="3" xfId="0" applyFont="1" applyBorder="1" applyAlignment="1" applyProtection="1">
      <alignment horizontal="center"/>
      <protection hidden="1"/>
    </xf>
    <xf numFmtId="165" fontId="16" fillId="15" borderId="2" xfId="0" applyNumberFormat="1" applyFont="1" applyFill="1" applyBorder="1" applyAlignment="1" applyProtection="1">
      <alignment horizontal="center" vertical="center"/>
      <protection locked="0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ood" xfId="27"/>
    <cellStyle name="Heading" xfId="28"/>
    <cellStyle name="Heading 1" xfId="29"/>
    <cellStyle name="Heading 2" xfId="30"/>
    <cellStyle name="Hyperlink" xfId="31"/>
    <cellStyle name="Neutral" xfId="32"/>
    <cellStyle name="Note" xfId="33"/>
    <cellStyle name="Status" xfId="34"/>
    <cellStyle name="Text" xfId="35"/>
    <cellStyle name="Warning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u="none" baseline="0">
                <a:latin typeface="Liberation Sans"/>
                <a:ea typeface="Liberation Sans"/>
                <a:cs typeface="Liberation Sans"/>
              </a:rPr>
              <a:t>Potenciálová</a:t>
            </a:r>
            <a:r>
              <a:rPr lang="en-US" cap="none" sz="1400" u="none" baseline="0">
                <a:latin typeface="Liberation Sans"/>
                <a:ea typeface="Liberation Sans"/>
                <a:cs typeface="Liberation Sans"/>
              </a:rPr>
              <a:t> krivka pre molekulu dusíka - oblasť minima </a:t>
            </a:r>
            <a:r>
              <a:rPr lang="en-US" cap="none" sz="1400" u="none" baseline="0">
                <a:latin typeface="Liberation Sans"/>
                <a:ea typeface="Liberation Sans"/>
                <a:cs typeface="Liberation Sans"/>
              </a:rPr>
              <a:t>
(pomocný graf k úlohe 2)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625"/>
          <c:y val="0.16575"/>
          <c:w val="0.86325"/>
          <c:h val="0.72725"/>
        </c:manualLayout>
      </c:layout>
      <c:scatterChart>
        <c:scatterStyle val="lineMarker"/>
        <c:varyColors val="0"/>
        <c:ser>
          <c:idx val="0"/>
          <c:order val="0"/>
          <c:tx>
            <c:v>napočítané hodnoty</c:v>
          </c:tx>
          <c:spPr>
            <a:ln w="288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Sheet1!$B$13:$B$23</c:f>
              <c:numCache/>
            </c:numRef>
          </c:xVal>
          <c:yVal>
            <c:numRef>
              <c:f>Sheet1!$C$13:$C$23</c:f>
              <c:numCache/>
            </c:numRef>
          </c:yVal>
          <c:smooth val="0"/>
        </c:ser>
        <c:axId val="60155845"/>
        <c:axId val="4531694"/>
      </c:scatterChart>
      <c:valAx>
        <c:axId val="60155845"/>
        <c:scaling>
          <c:orientation val="minMax"/>
          <c:max val="1.2"/>
          <c:min val="0.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Liberation Sans"/>
                    <a:ea typeface="Liberation Sans"/>
                    <a:cs typeface="Liberation Sans"/>
                  </a:rPr>
                  <a:t>dĺžka</a:t>
                </a:r>
                <a:r>
                  <a:rPr lang="en-US" cap="none" u="none" baseline="0">
                    <a:latin typeface="Liberation Sans"/>
                    <a:ea typeface="Liberation Sans"/>
                    <a:cs typeface="Liberation Sans"/>
                  </a:rPr>
                  <a:t> väzby (medzijadrová vzdialenosť) [</a:t>
                </a:r>
                <a:r>
                  <a:rPr lang="en-US" cap="none" sz="1000" b="1" i="0" u="none" baseline="0">
                    <a:latin typeface="Liberation Sans"/>
                    <a:ea typeface="Liberation Sans"/>
                    <a:cs typeface="Liberation Sans"/>
                  </a:rPr>
                  <a:t>Å</a:t>
                </a:r>
                <a:r>
                  <a:rPr lang="en-US" cap="none" u="none" baseline="0">
                    <a:latin typeface="Liberation Sans"/>
                    <a:ea typeface="Liberation Sans"/>
                    <a:cs typeface="Liberation Sans"/>
                  </a:rPr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none"/>
        <c:minorTickMark val="none"/>
        <c:tickLblPos val="low"/>
        <c:spPr>
          <a:ln>
            <a:solidFill>
              <a:srgbClr val="B3B3B3"/>
            </a:solidFill>
          </a:ln>
        </c:spPr>
        <c:crossAx val="4531694"/>
        <c:crossesAt val="0"/>
        <c:crossBetween val="midCat"/>
        <c:dispUnits/>
      </c:valAx>
      <c:valAx>
        <c:axId val="45316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Liberation Sans"/>
                    <a:ea typeface="Liberation Sans"/>
                    <a:cs typeface="Liberation Sans"/>
                  </a:rPr>
                  <a:t>energia</a:t>
                </a:r>
                <a:r>
                  <a:rPr lang="en-US" cap="none" u="none" baseline="0">
                    <a:latin typeface="Liberation Sans"/>
                    <a:ea typeface="Liberation Sans"/>
                    <a:cs typeface="Liberation Sans"/>
                  </a:rPr>
                  <a:t> [a.u]</a:t>
                </a:r>
              </a:p>
            </c:rich>
          </c:tx>
          <c:layout>
            <c:manualLayout>
              <c:xMode val="edge"/>
              <c:yMode val="edge"/>
              <c:x val="0.01275"/>
              <c:y val="0.08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crossAx val="60155845"/>
        <c:crossesAt val="0"/>
        <c:crossBetween val="midCat"/>
        <c:dispUnits/>
      </c:valAx>
      <c:spPr>
        <a:noFill/>
        <a:ln w="15875">
          <a:solidFill>
            <a:schemeClr val="tx1"/>
          </a:solidFill>
          <a:prstDash val="solid"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sk-SK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590550</xdr:colOff>
      <xdr:row>7</xdr:row>
      <xdr:rowOff>38100</xdr:rowOff>
    </xdr:from>
    <xdr:to>
      <xdr:col>10</xdr:col>
      <xdr:colOff>485775</xdr:colOff>
      <xdr:row>33</xdr:row>
      <xdr:rowOff>76200</xdr:rowOff>
    </xdr:to>
    <xdr:graphicFrame macro="">
      <xdr:nvGraphicFramePr>
        <xdr:cNvPr id="2" name="Graf 1"/>
        <xdr:cNvGraphicFramePr/>
      </xdr:nvGraphicFramePr>
      <xdr:xfrm>
        <a:off x="4352925" y="1428750"/>
        <a:ext cx="57816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124"/>
  <sheetViews>
    <sheetView tabSelected="1" workbookViewId="0" topLeftCell="A1">
      <selection activeCell="K16" sqref="K16"/>
    </sheetView>
  </sheetViews>
  <sheetFormatPr defaultColWidth="9.00390625" defaultRowHeight="14.25"/>
  <cols>
    <col min="1" max="1" width="10.625" style="0" customWidth="1"/>
    <col min="2" max="2" width="14.375" style="0" customWidth="1"/>
    <col min="3" max="3" width="10.625" style="0" customWidth="1"/>
    <col min="4" max="4" width="13.75390625" style="0" customWidth="1"/>
    <col min="5" max="5" width="7.875" style="0" customWidth="1"/>
    <col min="6" max="6" width="21.00390625" style="0" customWidth="1"/>
    <col min="7" max="7" width="14.125" style="0" customWidth="1"/>
    <col min="8" max="8" width="10.625" style="0" customWidth="1"/>
    <col min="9" max="9" width="13.00390625" style="0" customWidth="1"/>
    <col min="10" max="11" width="10.625" style="0" customWidth="1"/>
    <col min="12" max="12" width="9.875" style="0" customWidth="1"/>
    <col min="13" max="13" width="16.25390625" style="0" customWidth="1"/>
    <col min="14" max="14" width="12.625" style="0" customWidth="1"/>
    <col min="15" max="16" width="10.625" style="0" customWidth="1"/>
    <col min="19" max="19" width="10.625" style="0" customWidth="1"/>
  </cols>
  <sheetData>
    <row r="2" spans="2:19" ht="15.75" thickBot="1">
      <c r="B2" s="76" t="s">
        <v>0</v>
      </c>
      <c r="C2" s="76"/>
      <c r="D2" s="76"/>
      <c r="F2" s="27" t="s">
        <v>38</v>
      </c>
      <c r="G2" s="99"/>
      <c r="H2" s="99"/>
      <c r="I2" s="99"/>
      <c r="J2" s="99"/>
      <c r="M2" s="31" t="s">
        <v>35</v>
      </c>
      <c r="N2" s="31" t="s">
        <v>0</v>
      </c>
      <c r="O2" s="31" t="s">
        <v>1</v>
      </c>
      <c r="P2" s="31" t="s">
        <v>23</v>
      </c>
      <c r="Q2" s="31" t="s">
        <v>30</v>
      </c>
      <c r="R2" s="31" t="s">
        <v>32</v>
      </c>
      <c r="S2" s="31" t="s">
        <v>33</v>
      </c>
    </row>
    <row r="3" spans="2:19" ht="15">
      <c r="B3" s="77" t="s">
        <v>16</v>
      </c>
      <c r="C3" s="77"/>
      <c r="D3" s="78" t="s">
        <v>65</v>
      </c>
      <c r="F3" s="27" t="s">
        <v>39</v>
      </c>
      <c r="G3" s="99"/>
      <c r="H3" s="99"/>
      <c r="I3" s="99"/>
      <c r="J3" s="99"/>
      <c r="M3" s="32" t="s">
        <v>34</v>
      </c>
      <c r="N3" s="32">
        <v>6</v>
      </c>
      <c r="O3" s="32">
        <v>18</v>
      </c>
      <c r="P3" s="32">
        <v>10</v>
      </c>
      <c r="Q3" s="32">
        <v>5</v>
      </c>
      <c r="R3" s="32">
        <v>1</v>
      </c>
      <c r="S3" s="32">
        <f>SUM(N3:R3)</f>
        <v>40</v>
      </c>
    </row>
    <row r="4" spans="2:19" ht="15">
      <c r="B4" s="77"/>
      <c r="C4" s="77"/>
      <c r="D4" s="78"/>
      <c r="F4" s="27" t="s">
        <v>40</v>
      </c>
      <c r="G4" s="99"/>
      <c r="H4" s="99"/>
      <c r="I4" s="99"/>
      <c r="J4" s="99"/>
      <c r="M4" s="31" t="s">
        <v>36</v>
      </c>
      <c r="N4" s="33">
        <f>SUM(O8:O10)</f>
        <v>0</v>
      </c>
      <c r="O4" s="33">
        <f>SUM(O13:O16)</f>
        <v>0</v>
      </c>
      <c r="P4" s="33">
        <f>SUM(O19:O22)</f>
        <v>0</v>
      </c>
      <c r="Q4" s="33">
        <f>SUM(O25:O26)</f>
        <v>0</v>
      </c>
      <c r="R4" s="33">
        <f>O27</f>
        <v>0</v>
      </c>
      <c r="S4" s="33">
        <f>SUM(N4:R4)</f>
        <v>0</v>
      </c>
    </row>
    <row r="5" spans="2:19" ht="20.25">
      <c r="B5" s="77" t="s">
        <v>17</v>
      </c>
      <c r="C5" s="77"/>
      <c r="D5" s="101"/>
      <c r="F5" s="27" t="s">
        <v>41</v>
      </c>
      <c r="G5" s="100">
        <f>Q5</f>
        <v>0</v>
      </c>
      <c r="H5" s="100"/>
      <c r="I5" s="100"/>
      <c r="J5" s="100"/>
      <c r="M5" s="67" t="s">
        <v>37</v>
      </c>
      <c r="N5" s="68"/>
      <c r="O5" s="68"/>
      <c r="P5" s="69"/>
      <c r="Q5" s="70">
        <f>ROUND((25/S3)*S4,4)</f>
        <v>0</v>
      </c>
      <c r="R5" s="71"/>
      <c r="S5" s="72"/>
    </row>
    <row r="6" spans="2:4" ht="14.25">
      <c r="B6" s="77"/>
      <c r="C6" s="77"/>
      <c r="D6" s="101"/>
    </row>
    <row r="7" spans="2:15" ht="15">
      <c r="B7" s="77" t="s">
        <v>19</v>
      </c>
      <c r="C7" s="77"/>
      <c r="D7" s="101"/>
      <c r="M7" s="8" t="s">
        <v>60</v>
      </c>
      <c r="N7" s="27" t="s">
        <v>61</v>
      </c>
      <c r="O7" s="49" t="s">
        <v>62</v>
      </c>
    </row>
    <row r="8" spans="2:15" ht="15">
      <c r="B8" s="77"/>
      <c r="C8" s="77"/>
      <c r="D8" s="101"/>
      <c r="M8" s="27" t="s">
        <v>44</v>
      </c>
      <c r="N8" s="27" t="s">
        <v>45</v>
      </c>
      <c r="O8" s="47">
        <v>0</v>
      </c>
    </row>
    <row r="9" spans="13:15" ht="15">
      <c r="M9" s="27" t="s">
        <v>44</v>
      </c>
      <c r="N9" s="27" t="s">
        <v>46</v>
      </c>
      <c r="O9" s="47">
        <v>0</v>
      </c>
    </row>
    <row r="10" spans="8:15" ht="15">
      <c r="H10" s="29"/>
      <c r="I10" s="29"/>
      <c r="M10" s="27" t="s">
        <v>44</v>
      </c>
      <c r="N10" s="27" t="s">
        <v>47</v>
      </c>
      <c r="O10" s="47">
        <v>0</v>
      </c>
    </row>
    <row r="11" spans="2:15" ht="15.75" thickBot="1">
      <c r="B11" s="76" t="s">
        <v>1</v>
      </c>
      <c r="C11" s="76"/>
      <c r="D11" s="76"/>
      <c r="H11" s="30" t="s">
        <v>2</v>
      </c>
      <c r="I11" s="30" t="s">
        <v>18</v>
      </c>
      <c r="M11" s="48"/>
      <c r="N11" s="48"/>
      <c r="O11" s="47"/>
    </row>
    <row r="12" spans="2:15" ht="15">
      <c r="B12" s="3" t="s">
        <v>22</v>
      </c>
      <c r="C12" s="3" t="s">
        <v>3</v>
      </c>
      <c r="D12" s="3" t="s">
        <v>4</v>
      </c>
      <c r="H12" s="30">
        <v>0.99</v>
      </c>
      <c r="I12" s="30">
        <f>($C$30*B13*B13*B13)+($C$31*B13*B13)+($C$32*B13)+$C$33</f>
        <v>0</v>
      </c>
      <c r="M12" s="8" t="s">
        <v>1</v>
      </c>
      <c r="N12" s="48"/>
      <c r="O12" s="47"/>
    </row>
    <row r="13" spans="2:15" ht="15">
      <c r="B13" s="50">
        <v>0.99</v>
      </c>
      <c r="C13" s="34">
        <v>-109.421</v>
      </c>
      <c r="D13" s="28" t="s">
        <v>5</v>
      </c>
      <c r="H13" s="30">
        <v>1.01</v>
      </c>
      <c r="I13" s="30">
        <f aca="true" t="shared" si="0" ref="I13:I22">($C$30*B14*B14*B14)+($C$31*B14*B14)+($C$32*B14)+$C$33</f>
        <v>0</v>
      </c>
      <c r="M13" s="27" t="s">
        <v>48</v>
      </c>
      <c r="N13" s="27" t="s">
        <v>49</v>
      </c>
      <c r="O13" s="47">
        <v>0</v>
      </c>
    </row>
    <row r="14" spans="2:15" ht="15">
      <c r="B14" s="50">
        <f aca="true" t="shared" si="1" ref="B14:B23">B13+0.02</f>
        <v>1.01</v>
      </c>
      <c r="C14" s="34"/>
      <c r="D14" s="28" t="s">
        <v>5</v>
      </c>
      <c r="H14" s="30">
        <v>1.03</v>
      </c>
      <c r="I14" s="30">
        <f t="shared" si="0"/>
        <v>0</v>
      </c>
      <c r="M14" s="27" t="s">
        <v>50</v>
      </c>
      <c r="N14" s="27" t="s">
        <v>55</v>
      </c>
      <c r="O14" s="47">
        <v>0</v>
      </c>
    </row>
    <row r="15" spans="2:15" ht="15">
      <c r="B15" s="50">
        <f t="shared" si="1"/>
        <v>1.03</v>
      </c>
      <c r="C15" s="34"/>
      <c r="D15" s="28" t="s">
        <v>5</v>
      </c>
      <c r="H15" s="30">
        <v>1.05</v>
      </c>
      <c r="I15" s="30">
        <f t="shared" si="0"/>
        <v>0</v>
      </c>
      <c r="M15" s="27" t="s">
        <v>51</v>
      </c>
      <c r="N15" s="27" t="s">
        <v>52</v>
      </c>
      <c r="O15" s="47">
        <v>0</v>
      </c>
    </row>
    <row r="16" spans="2:15" ht="15">
      <c r="B16" s="50">
        <f t="shared" si="1"/>
        <v>1.05</v>
      </c>
      <c r="C16" s="34"/>
      <c r="D16" s="28" t="s">
        <v>5</v>
      </c>
      <c r="H16" s="30">
        <v>1.07</v>
      </c>
      <c r="I16" s="30">
        <f t="shared" si="0"/>
        <v>0</v>
      </c>
      <c r="M16" s="27" t="s">
        <v>44</v>
      </c>
      <c r="N16" s="27" t="s">
        <v>53</v>
      </c>
      <c r="O16" s="47">
        <v>0</v>
      </c>
    </row>
    <row r="17" spans="2:15" ht="15">
      <c r="B17" s="50">
        <f t="shared" si="1"/>
        <v>1.07</v>
      </c>
      <c r="C17" s="34"/>
      <c r="D17" s="28" t="s">
        <v>5</v>
      </c>
      <c r="H17" s="30">
        <v>1.09</v>
      </c>
      <c r="I17" s="30">
        <f t="shared" si="0"/>
        <v>0</v>
      </c>
      <c r="M17" s="48"/>
      <c r="N17" s="48"/>
      <c r="O17" s="47"/>
    </row>
    <row r="18" spans="2:15" ht="15">
      <c r="B18" s="50">
        <f t="shared" si="1"/>
        <v>1.09</v>
      </c>
      <c r="C18" s="34"/>
      <c r="D18" s="28" t="s">
        <v>5</v>
      </c>
      <c r="H18" s="30">
        <v>1.11</v>
      </c>
      <c r="I18" s="30">
        <f t="shared" si="0"/>
        <v>0</v>
      </c>
      <c r="M18" s="8" t="s">
        <v>23</v>
      </c>
      <c r="N18" s="48"/>
      <c r="O18" s="47"/>
    </row>
    <row r="19" spans="2:15" ht="15">
      <c r="B19" s="50">
        <f t="shared" si="1"/>
        <v>1.11</v>
      </c>
      <c r="C19" s="34"/>
      <c r="D19" s="28" t="s">
        <v>5</v>
      </c>
      <c r="H19" s="30">
        <v>1.1300000000000001</v>
      </c>
      <c r="I19" s="30">
        <f t="shared" si="0"/>
        <v>0</v>
      </c>
      <c r="M19" s="27" t="s">
        <v>44</v>
      </c>
      <c r="N19" s="27" t="s">
        <v>3</v>
      </c>
      <c r="O19" s="47">
        <v>0</v>
      </c>
    </row>
    <row r="20" spans="2:16" ht="15">
      <c r="B20" s="50">
        <f t="shared" si="1"/>
        <v>1.1300000000000001</v>
      </c>
      <c r="C20" s="34"/>
      <c r="D20" s="28" t="s">
        <v>5</v>
      </c>
      <c r="H20" s="30">
        <v>1.1500000000000001</v>
      </c>
      <c r="I20" s="30">
        <f t="shared" si="0"/>
        <v>0</v>
      </c>
      <c r="M20" s="27" t="s">
        <v>54</v>
      </c>
      <c r="N20" s="27" t="s">
        <v>56</v>
      </c>
      <c r="O20" s="47">
        <v>0</v>
      </c>
      <c r="P20" s="2"/>
    </row>
    <row r="21" spans="2:16" ht="15">
      <c r="B21" s="50">
        <f t="shared" si="1"/>
        <v>1.1500000000000001</v>
      </c>
      <c r="C21" s="34"/>
      <c r="D21" s="28" t="s">
        <v>5</v>
      </c>
      <c r="H21" s="30">
        <v>1.1700000000000002</v>
      </c>
      <c r="I21" s="30">
        <f t="shared" si="0"/>
        <v>0</v>
      </c>
      <c r="M21" s="27" t="s">
        <v>54</v>
      </c>
      <c r="N21" s="27" t="s">
        <v>57</v>
      </c>
      <c r="O21" s="47">
        <v>0</v>
      </c>
      <c r="P21" s="2"/>
    </row>
    <row r="22" spans="2:16" ht="15">
      <c r="B22" s="50">
        <f t="shared" si="1"/>
        <v>1.1700000000000002</v>
      </c>
      <c r="C22" s="34"/>
      <c r="D22" s="28" t="s">
        <v>5</v>
      </c>
      <c r="H22" s="30">
        <v>1.1900000000000002</v>
      </c>
      <c r="I22" s="30">
        <f t="shared" si="0"/>
        <v>0</v>
      </c>
      <c r="M22" s="27" t="s">
        <v>44</v>
      </c>
      <c r="N22" s="27" t="s">
        <v>58</v>
      </c>
      <c r="O22" s="47">
        <v>0</v>
      </c>
      <c r="P22" s="2"/>
    </row>
    <row r="23" spans="2:16" ht="15">
      <c r="B23" s="50">
        <f t="shared" si="1"/>
        <v>1.1900000000000002</v>
      </c>
      <c r="C23" s="34"/>
      <c r="D23" s="28" t="s">
        <v>5</v>
      </c>
      <c r="M23" s="48"/>
      <c r="N23" s="48"/>
      <c r="O23" s="47"/>
      <c r="P23" s="2"/>
    </row>
    <row r="24" spans="2:16" ht="15.75" thickBot="1">
      <c r="B24" s="12"/>
      <c r="D24" s="13"/>
      <c r="M24" s="8" t="s">
        <v>30</v>
      </c>
      <c r="N24" s="48"/>
      <c r="O24" s="47"/>
      <c r="P24" s="2"/>
    </row>
    <row r="25" spans="2:16" ht="15">
      <c r="B25" s="86" t="s">
        <v>6</v>
      </c>
      <c r="C25" s="87"/>
      <c r="D25" s="88"/>
      <c r="E25" s="6"/>
      <c r="F25" s="6"/>
      <c r="M25" s="27" t="s">
        <v>44</v>
      </c>
      <c r="N25" s="27" t="s">
        <v>66</v>
      </c>
      <c r="O25" s="47">
        <v>0</v>
      </c>
      <c r="P25" s="2"/>
    </row>
    <row r="26" spans="2:16" ht="15">
      <c r="B26" s="89" t="s">
        <v>70</v>
      </c>
      <c r="C26" s="90"/>
      <c r="D26" s="91"/>
      <c r="E26" s="7"/>
      <c r="F26" s="7"/>
      <c r="M26" s="27" t="s">
        <v>54</v>
      </c>
      <c r="N26" s="27" t="s">
        <v>59</v>
      </c>
      <c r="O26" s="47">
        <v>0</v>
      </c>
      <c r="P26" s="2"/>
    </row>
    <row r="27" spans="1:16" ht="17.25" thickBot="1">
      <c r="A27" t="s">
        <v>7</v>
      </c>
      <c r="B27" s="93" t="s">
        <v>71</v>
      </c>
      <c r="C27" s="94"/>
      <c r="D27" s="95"/>
      <c r="E27" s="7"/>
      <c r="F27" s="7"/>
      <c r="M27" s="8" t="s">
        <v>32</v>
      </c>
      <c r="N27" s="27" t="s">
        <v>63</v>
      </c>
      <c r="O27" s="49">
        <v>0</v>
      </c>
      <c r="P27" s="2"/>
    </row>
    <row r="28" spans="2:16" ht="14.25">
      <c r="B28" s="14"/>
      <c r="D28" s="15"/>
      <c r="O28" s="1"/>
      <c r="P28" s="2"/>
    </row>
    <row r="29" spans="2:16" ht="14.25">
      <c r="B29" s="57" t="s">
        <v>8</v>
      </c>
      <c r="C29" s="57"/>
      <c r="D29" s="57"/>
      <c r="O29" s="1"/>
      <c r="P29" s="2"/>
    </row>
    <row r="30" spans="2:16" ht="14.25">
      <c r="B30" s="3" t="s">
        <v>9</v>
      </c>
      <c r="C30" s="96"/>
      <c r="D30" s="96"/>
      <c r="O30" s="1"/>
      <c r="P30" s="2"/>
    </row>
    <row r="31" spans="2:4" ht="14.25">
      <c r="B31" s="3" t="s">
        <v>10</v>
      </c>
      <c r="C31" s="97"/>
      <c r="D31" s="98"/>
    </row>
    <row r="32" spans="2:4" ht="14.25">
      <c r="B32" s="3" t="s">
        <v>11</v>
      </c>
      <c r="C32" s="96"/>
      <c r="D32" s="96"/>
    </row>
    <row r="33" spans="2:4" ht="14.25">
      <c r="B33" s="3" t="s">
        <v>12</v>
      </c>
      <c r="C33" s="96"/>
      <c r="D33" s="96"/>
    </row>
    <row r="34" spans="2:4" ht="14.25">
      <c r="B34" s="12"/>
      <c r="C34" s="1"/>
      <c r="D34" s="13"/>
    </row>
    <row r="35" spans="2:4" ht="14.25">
      <c r="B35" s="12"/>
      <c r="C35" s="1"/>
      <c r="D35" s="13"/>
    </row>
    <row r="36" spans="2:4" ht="14.25">
      <c r="B36" s="57" t="s">
        <v>42</v>
      </c>
      <c r="C36" s="57"/>
      <c r="D36" s="57"/>
    </row>
    <row r="37" spans="2:4" ht="14.25">
      <c r="B37" s="3" t="s">
        <v>9</v>
      </c>
      <c r="C37" s="3">
        <f>3*C30</f>
        <v>0</v>
      </c>
      <c r="D37" s="3">
        <f>6*C30</f>
        <v>0</v>
      </c>
    </row>
    <row r="38" spans="2:10" ht="15">
      <c r="B38" s="3" t="s">
        <v>10</v>
      </c>
      <c r="C38" s="3">
        <f>2*C31</f>
        <v>0</v>
      </c>
      <c r="D38" s="3">
        <f>C38</f>
        <v>0</v>
      </c>
      <c r="F38" s="92" t="s">
        <v>23</v>
      </c>
      <c r="G38" s="92"/>
      <c r="H38" s="92"/>
      <c r="I38" s="92"/>
      <c r="J38" s="92"/>
    </row>
    <row r="39" spans="2:10" ht="14.25">
      <c r="B39" s="3" t="s">
        <v>11</v>
      </c>
      <c r="C39" s="3">
        <f>C32</f>
        <v>0</v>
      </c>
      <c r="D39" s="3"/>
      <c r="F39" s="8" t="s">
        <v>24</v>
      </c>
      <c r="G39" s="8" t="s">
        <v>25</v>
      </c>
      <c r="H39" s="21"/>
      <c r="I39" s="22"/>
      <c r="J39" s="23"/>
    </row>
    <row r="40" spans="2:10" ht="15">
      <c r="B40" s="12"/>
      <c r="C40" s="1"/>
      <c r="D40" s="13"/>
      <c r="F40" s="9" t="e">
        <f>C58</f>
        <v>#DIV/0!</v>
      </c>
      <c r="G40" s="36"/>
      <c r="H40" s="24"/>
      <c r="I40" s="25"/>
      <c r="J40" s="26"/>
    </row>
    <row r="41" spans="2:10" ht="14.25">
      <c r="B41" s="12"/>
      <c r="C41" s="1"/>
      <c r="D41" s="15"/>
      <c r="F41" s="10"/>
      <c r="J41" s="11"/>
    </row>
    <row r="42" spans="2:10" ht="14.25">
      <c r="B42" s="57" t="s">
        <v>43</v>
      </c>
      <c r="C42" s="57"/>
      <c r="D42" s="57"/>
      <c r="F42" s="73" t="s">
        <v>26</v>
      </c>
      <c r="G42" s="74"/>
      <c r="H42" s="74"/>
      <c r="I42" s="74"/>
      <c r="J42" s="75"/>
    </row>
    <row r="43" spans="2:10" ht="15">
      <c r="B43" s="4" t="s">
        <v>13</v>
      </c>
      <c r="C43" s="4" t="s">
        <v>14</v>
      </c>
      <c r="D43" s="4" t="s">
        <v>15</v>
      </c>
      <c r="F43" s="73"/>
      <c r="G43" s="74"/>
      <c r="H43" s="74"/>
      <c r="I43" s="74"/>
      <c r="J43" s="75"/>
    </row>
    <row r="44" spans="2:10" ht="15">
      <c r="B44" s="35"/>
      <c r="C44" s="4">
        <f>(B44*B44)*$C$37+$C$38*(B44)+$C$39</f>
        <v>0</v>
      </c>
      <c r="D44" s="4">
        <f>$D$37*B44+$D$38</f>
        <v>0</v>
      </c>
      <c r="F44" s="73"/>
      <c r="G44" s="74"/>
      <c r="H44" s="74"/>
      <c r="I44" s="74"/>
      <c r="J44" s="75"/>
    </row>
    <row r="45" spans="2:10" ht="15">
      <c r="B45" s="4" t="e">
        <f aca="true" t="shared" si="2" ref="B45:B54">B44-(C44/D44)</f>
        <v>#DIV/0!</v>
      </c>
      <c r="C45" s="4" t="e">
        <f aca="true" t="shared" si="3" ref="C45:C54">(B45*B45*B45*B45)*$C$37+$C$38*(B45*B45*B45)+$C$39*(B45*B45)+$C$40*B45+$C$41</f>
        <v>#DIV/0!</v>
      </c>
      <c r="D45" s="4" t="e">
        <f aca="true" t="shared" si="4" ref="D45:D54">$D$37*B45*B45*B45+$D$38*B45*B45+$D$39*B45+$D$40</f>
        <v>#DIV/0!</v>
      </c>
      <c r="F45" s="37"/>
      <c r="G45" s="38"/>
      <c r="H45" s="38"/>
      <c r="I45" s="38"/>
      <c r="J45" s="39"/>
    </row>
    <row r="46" spans="2:10" ht="15">
      <c r="B46" s="4" t="e">
        <f t="shared" si="2"/>
        <v>#DIV/0!</v>
      </c>
      <c r="C46" s="4" t="e">
        <f t="shared" si="3"/>
        <v>#DIV/0!</v>
      </c>
      <c r="D46" s="4" t="e">
        <f t="shared" si="4"/>
        <v>#DIV/0!</v>
      </c>
      <c r="F46" s="40"/>
      <c r="G46" s="41"/>
      <c r="H46" s="41"/>
      <c r="I46" s="41"/>
      <c r="J46" s="42"/>
    </row>
    <row r="47" spans="2:10" ht="15">
      <c r="B47" s="4" t="e">
        <f t="shared" si="2"/>
        <v>#DIV/0!</v>
      </c>
      <c r="C47" s="4" t="e">
        <f t="shared" si="3"/>
        <v>#DIV/0!</v>
      </c>
      <c r="D47" s="4" t="e">
        <f t="shared" si="4"/>
        <v>#DIV/0!</v>
      </c>
      <c r="F47" s="40"/>
      <c r="G47" s="41"/>
      <c r="H47" s="41"/>
      <c r="I47" s="41"/>
      <c r="J47" s="42"/>
    </row>
    <row r="48" spans="2:10" ht="15">
      <c r="B48" s="4" t="e">
        <f t="shared" si="2"/>
        <v>#DIV/0!</v>
      </c>
      <c r="C48" s="4" t="e">
        <f t="shared" si="3"/>
        <v>#DIV/0!</v>
      </c>
      <c r="D48" s="4" t="e">
        <f t="shared" si="4"/>
        <v>#DIV/0!</v>
      </c>
      <c r="F48" s="40"/>
      <c r="G48" s="41"/>
      <c r="H48" s="41"/>
      <c r="I48" s="41"/>
      <c r="J48" s="42"/>
    </row>
    <row r="49" spans="2:10" ht="15">
      <c r="B49" s="4" t="e">
        <f t="shared" si="2"/>
        <v>#DIV/0!</v>
      </c>
      <c r="C49" s="4" t="e">
        <f t="shared" si="3"/>
        <v>#DIV/0!</v>
      </c>
      <c r="D49" s="4" t="e">
        <f t="shared" si="4"/>
        <v>#DIV/0!</v>
      </c>
      <c r="F49" s="40"/>
      <c r="G49" s="41"/>
      <c r="H49" s="41"/>
      <c r="I49" s="41"/>
      <c r="J49" s="42"/>
    </row>
    <row r="50" spans="2:10" ht="15">
      <c r="B50" s="4" t="e">
        <f t="shared" si="2"/>
        <v>#DIV/0!</v>
      </c>
      <c r="C50" s="4" t="e">
        <f t="shared" si="3"/>
        <v>#DIV/0!</v>
      </c>
      <c r="D50" s="4" t="e">
        <f t="shared" si="4"/>
        <v>#DIV/0!</v>
      </c>
      <c r="F50" s="40"/>
      <c r="G50" s="41"/>
      <c r="H50" s="41"/>
      <c r="I50" s="41"/>
      <c r="J50" s="42"/>
    </row>
    <row r="51" spans="2:10" ht="15">
      <c r="B51" s="4" t="e">
        <f t="shared" si="2"/>
        <v>#DIV/0!</v>
      </c>
      <c r="C51" s="4" t="e">
        <f t="shared" si="3"/>
        <v>#DIV/0!</v>
      </c>
      <c r="D51" s="4" t="e">
        <f t="shared" si="4"/>
        <v>#DIV/0!</v>
      </c>
      <c r="F51" s="40"/>
      <c r="G51" s="41"/>
      <c r="H51" s="41"/>
      <c r="I51" s="41"/>
      <c r="J51" s="42"/>
    </row>
    <row r="52" spans="2:10" ht="15">
      <c r="B52" s="4" t="e">
        <f t="shared" si="2"/>
        <v>#DIV/0!</v>
      </c>
      <c r="C52" s="4" t="e">
        <f t="shared" si="3"/>
        <v>#DIV/0!</v>
      </c>
      <c r="D52" s="4" t="e">
        <f t="shared" si="4"/>
        <v>#DIV/0!</v>
      </c>
      <c r="F52" s="40"/>
      <c r="G52" s="41"/>
      <c r="H52" s="41"/>
      <c r="I52" s="41"/>
      <c r="J52" s="42"/>
    </row>
    <row r="53" spans="2:10" ht="15">
      <c r="B53" s="4" t="e">
        <f t="shared" si="2"/>
        <v>#DIV/0!</v>
      </c>
      <c r="C53" s="4" t="e">
        <f t="shared" si="3"/>
        <v>#DIV/0!</v>
      </c>
      <c r="D53" s="4" t="e">
        <f t="shared" si="4"/>
        <v>#DIV/0!</v>
      </c>
      <c r="F53" s="40"/>
      <c r="G53" s="41"/>
      <c r="H53" s="41"/>
      <c r="I53" s="41"/>
      <c r="J53" s="42"/>
    </row>
    <row r="54" spans="2:10" ht="15">
      <c r="B54" s="20" t="e">
        <f t="shared" si="2"/>
        <v>#DIV/0!</v>
      </c>
      <c r="C54" s="4" t="e">
        <f t="shared" si="3"/>
        <v>#DIV/0!</v>
      </c>
      <c r="D54" s="4" t="e">
        <f t="shared" si="4"/>
        <v>#DIV/0!</v>
      </c>
      <c r="F54" s="40"/>
      <c r="G54" s="41"/>
      <c r="H54" s="41"/>
      <c r="I54" s="41"/>
      <c r="J54" s="42"/>
    </row>
    <row r="55" spans="2:10" ht="14.25">
      <c r="B55" s="14"/>
      <c r="C55" s="1"/>
      <c r="D55" s="13"/>
      <c r="F55" s="40"/>
      <c r="G55" s="41"/>
      <c r="H55" s="41"/>
      <c r="I55" s="41"/>
      <c r="J55" s="42"/>
    </row>
    <row r="56" spans="2:10" ht="14.25">
      <c r="B56" s="82" t="s">
        <v>69</v>
      </c>
      <c r="C56" s="83"/>
      <c r="D56" s="84"/>
      <c r="E56" s="5"/>
      <c r="F56" s="40"/>
      <c r="G56" s="41"/>
      <c r="H56" s="41"/>
      <c r="I56" s="41"/>
      <c r="J56" s="42"/>
    </row>
    <row r="57" spans="2:10" ht="15" customHeight="1">
      <c r="B57" s="16" t="s">
        <v>20</v>
      </c>
      <c r="C57" s="36"/>
      <c r="D57" s="85" t="s">
        <v>68</v>
      </c>
      <c r="F57" s="40"/>
      <c r="G57" s="41"/>
      <c r="H57" s="41"/>
      <c r="I57" s="41"/>
      <c r="J57" s="42"/>
    </row>
    <row r="58" spans="2:10" ht="14.25" customHeight="1">
      <c r="B58" s="16" t="s">
        <v>21</v>
      </c>
      <c r="C58" s="46" t="e">
        <f>B54</f>
        <v>#DIV/0!</v>
      </c>
      <c r="D58" s="85"/>
      <c r="F58" s="40"/>
      <c r="G58" s="41"/>
      <c r="H58" s="41"/>
      <c r="I58" s="41"/>
      <c r="J58" s="42"/>
    </row>
    <row r="59" spans="2:10" ht="14.25">
      <c r="B59" s="17"/>
      <c r="C59" s="18"/>
      <c r="D59" s="19"/>
      <c r="F59" s="40"/>
      <c r="G59" s="41"/>
      <c r="H59" s="41"/>
      <c r="I59" s="41"/>
      <c r="J59" s="42"/>
    </row>
    <row r="60" spans="6:10" ht="14.25">
      <c r="F60" s="40"/>
      <c r="G60" s="41"/>
      <c r="H60" s="41"/>
      <c r="I60" s="41"/>
      <c r="J60" s="42"/>
    </row>
    <row r="61" spans="2:10" ht="15" thickBot="1">
      <c r="B61" s="76" t="s">
        <v>30</v>
      </c>
      <c r="C61" s="76"/>
      <c r="D61" s="76"/>
      <c r="F61" s="43"/>
      <c r="G61" s="44"/>
      <c r="H61" s="44"/>
      <c r="I61" s="44"/>
      <c r="J61" s="45"/>
    </row>
    <row r="62" spans="2:10" ht="14.25" customHeight="1">
      <c r="B62" s="77" t="s">
        <v>29</v>
      </c>
      <c r="C62" s="77"/>
      <c r="D62" s="78" t="s">
        <v>65</v>
      </c>
      <c r="F62" s="10"/>
      <c r="J62" s="11"/>
    </row>
    <row r="63" spans="2:10" ht="14.25" customHeight="1">
      <c r="B63" s="77"/>
      <c r="C63" s="77"/>
      <c r="D63" s="78"/>
      <c r="F63" s="10"/>
      <c r="J63" s="11"/>
    </row>
    <row r="64" spans="2:10" ht="14.25" customHeight="1">
      <c r="B64" s="77" t="s">
        <v>67</v>
      </c>
      <c r="C64" s="77"/>
      <c r="D64" s="78"/>
      <c r="F64" s="73" t="s">
        <v>27</v>
      </c>
      <c r="G64" s="74"/>
      <c r="H64" s="74"/>
      <c r="I64" s="74"/>
      <c r="J64" s="75"/>
    </row>
    <row r="65" spans="2:10" ht="14.25" customHeight="1">
      <c r="B65" s="77"/>
      <c r="C65" s="77"/>
      <c r="D65" s="78"/>
      <c r="F65" s="73"/>
      <c r="G65" s="74"/>
      <c r="H65" s="74"/>
      <c r="I65" s="74"/>
      <c r="J65" s="75"/>
    </row>
    <row r="66" spans="2:10" ht="14.25">
      <c r="B66" s="79" t="s">
        <v>64</v>
      </c>
      <c r="C66" s="80"/>
      <c r="D66" s="81"/>
      <c r="F66" s="73"/>
      <c r="G66" s="74"/>
      <c r="H66" s="74"/>
      <c r="I66" s="74"/>
      <c r="J66" s="75"/>
    </row>
    <row r="67" spans="2:10" ht="14.25">
      <c r="B67" s="51"/>
      <c r="C67" s="52"/>
      <c r="D67" s="53"/>
      <c r="F67" s="37"/>
      <c r="G67" s="38"/>
      <c r="H67" s="38"/>
      <c r="I67" s="38"/>
      <c r="J67" s="39"/>
    </row>
    <row r="68" spans="2:10" ht="14.25">
      <c r="B68" s="51"/>
      <c r="C68" s="52"/>
      <c r="D68" s="53"/>
      <c r="F68" s="40"/>
      <c r="G68" s="41"/>
      <c r="H68" s="41"/>
      <c r="I68" s="41"/>
      <c r="J68" s="42"/>
    </row>
    <row r="69" spans="2:10" ht="14.25">
      <c r="B69" s="51"/>
      <c r="C69" s="52"/>
      <c r="D69" s="53"/>
      <c r="F69" s="40"/>
      <c r="G69" s="41"/>
      <c r="H69" s="41"/>
      <c r="I69" s="41"/>
      <c r="J69" s="42"/>
    </row>
    <row r="70" spans="2:10" ht="14.25">
      <c r="B70" s="51"/>
      <c r="C70" s="52"/>
      <c r="D70" s="53"/>
      <c r="F70" s="40"/>
      <c r="G70" s="41"/>
      <c r="H70" s="41"/>
      <c r="I70" s="41"/>
      <c r="J70" s="42"/>
    </row>
    <row r="71" spans="2:10" ht="14.25">
      <c r="B71" s="51"/>
      <c r="C71" s="52"/>
      <c r="D71" s="53"/>
      <c r="F71" s="40"/>
      <c r="G71" s="41"/>
      <c r="H71" s="41"/>
      <c r="I71" s="41"/>
      <c r="J71" s="42"/>
    </row>
    <row r="72" spans="2:10" ht="14.25">
      <c r="B72" s="51"/>
      <c r="C72" s="52"/>
      <c r="D72" s="53"/>
      <c r="F72" s="40"/>
      <c r="G72" s="41"/>
      <c r="H72" s="41"/>
      <c r="I72" s="41"/>
      <c r="J72" s="42"/>
    </row>
    <row r="73" spans="2:10" ht="14.25">
      <c r="B73" s="51"/>
      <c r="C73" s="52"/>
      <c r="D73" s="53"/>
      <c r="F73" s="40"/>
      <c r="G73" s="41"/>
      <c r="H73" s="41"/>
      <c r="I73" s="41"/>
      <c r="J73" s="42"/>
    </row>
    <row r="74" spans="2:10" ht="14.25">
      <c r="B74" s="51"/>
      <c r="C74" s="52"/>
      <c r="D74" s="53"/>
      <c r="F74" s="40"/>
      <c r="G74" s="41"/>
      <c r="H74" s="41"/>
      <c r="I74" s="41"/>
      <c r="J74" s="42"/>
    </row>
    <row r="75" spans="2:10" ht="14.25">
      <c r="B75" s="51"/>
      <c r="C75" s="52"/>
      <c r="D75" s="53"/>
      <c r="F75" s="40"/>
      <c r="G75" s="41"/>
      <c r="H75" s="41"/>
      <c r="I75" s="41"/>
      <c r="J75" s="42"/>
    </row>
    <row r="76" spans="2:10" ht="14.25">
      <c r="B76" s="54"/>
      <c r="C76" s="55"/>
      <c r="D76" s="56"/>
      <c r="F76" s="40"/>
      <c r="G76" s="41"/>
      <c r="H76" s="41"/>
      <c r="I76" s="41"/>
      <c r="J76" s="42"/>
    </row>
    <row r="77" spans="6:10" ht="14.25">
      <c r="F77" s="40"/>
      <c r="G77" s="41"/>
      <c r="H77" s="41"/>
      <c r="I77" s="41"/>
      <c r="J77" s="42"/>
    </row>
    <row r="78" spans="6:10" ht="14.25">
      <c r="F78" s="40"/>
      <c r="G78" s="41"/>
      <c r="H78" s="41"/>
      <c r="I78" s="41"/>
      <c r="J78" s="42"/>
    </row>
    <row r="79" spans="6:10" ht="14.25">
      <c r="F79" s="40"/>
      <c r="G79" s="41"/>
      <c r="H79" s="41"/>
      <c r="I79" s="41"/>
      <c r="J79" s="42"/>
    </row>
    <row r="80" spans="6:10" ht="14.25">
      <c r="F80" s="40"/>
      <c r="G80" s="41"/>
      <c r="H80" s="41"/>
      <c r="I80" s="41"/>
      <c r="J80" s="42"/>
    </row>
    <row r="81" spans="6:10" ht="14.25">
      <c r="F81" s="40"/>
      <c r="G81" s="41"/>
      <c r="H81" s="41"/>
      <c r="I81" s="41"/>
      <c r="J81" s="42"/>
    </row>
    <row r="82" spans="6:10" ht="14.25">
      <c r="F82" s="40"/>
      <c r="G82" s="41"/>
      <c r="H82" s="41"/>
      <c r="I82" s="41"/>
      <c r="J82" s="42"/>
    </row>
    <row r="83" spans="6:10" ht="14.25">
      <c r="F83" s="43"/>
      <c r="G83" s="44"/>
      <c r="H83" s="44"/>
      <c r="I83" s="44"/>
      <c r="J83" s="45"/>
    </row>
    <row r="84" spans="6:10" ht="14.25">
      <c r="F84" s="10"/>
      <c r="J84" s="11"/>
    </row>
    <row r="85" spans="6:10" ht="14.25">
      <c r="F85" s="10"/>
      <c r="J85" s="11"/>
    </row>
    <row r="86" spans="6:10" ht="14.25">
      <c r="F86" s="73" t="s">
        <v>28</v>
      </c>
      <c r="G86" s="74"/>
      <c r="H86" s="74"/>
      <c r="I86" s="74"/>
      <c r="J86" s="75"/>
    </row>
    <row r="87" spans="6:10" ht="14.25">
      <c r="F87" s="73"/>
      <c r="G87" s="74"/>
      <c r="H87" s="74"/>
      <c r="I87" s="74"/>
      <c r="J87" s="75"/>
    </row>
    <row r="88" spans="6:10" ht="14.25">
      <c r="F88" s="73"/>
      <c r="G88" s="74"/>
      <c r="H88" s="74"/>
      <c r="I88" s="74"/>
      <c r="J88" s="75"/>
    </row>
    <row r="89" spans="6:10" ht="14.25">
      <c r="F89" s="37"/>
      <c r="G89" s="38"/>
      <c r="H89" s="38"/>
      <c r="I89" s="38"/>
      <c r="J89" s="39"/>
    </row>
    <row r="90" spans="6:10" ht="14.25">
      <c r="F90" s="40"/>
      <c r="G90" s="41"/>
      <c r="H90" s="41"/>
      <c r="I90" s="41"/>
      <c r="J90" s="42"/>
    </row>
    <row r="91" spans="6:10" ht="14.25">
      <c r="F91" s="40"/>
      <c r="G91" s="41"/>
      <c r="H91" s="41"/>
      <c r="I91" s="41"/>
      <c r="J91" s="42"/>
    </row>
    <row r="92" spans="6:10" ht="14.25">
      <c r="F92" s="40"/>
      <c r="G92" s="41"/>
      <c r="H92" s="41"/>
      <c r="I92" s="41"/>
      <c r="J92" s="42"/>
    </row>
    <row r="93" spans="6:10" ht="14.25">
      <c r="F93" s="40"/>
      <c r="G93" s="41"/>
      <c r="H93" s="41"/>
      <c r="I93" s="41"/>
      <c r="J93" s="42"/>
    </row>
    <row r="94" spans="6:10" ht="14.25">
      <c r="F94" s="40"/>
      <c r="G94" s="41"/>
      <c r="H94" s="41"/>
      <c r="I94" s="41"/>
      <c r="J94" s="42"/>
    </row>
    <row r="95" spans="6:10" ht="14.25">
      <c r="F95" s="40"/>
      <c r="G95" s="41"/>
      <c r="H95" s="41"/>
      <c r="I95" s="41"/>
      <c r="J95" s="42"/>
    </row>
    <row r="96" spans="6:10" ht="14.25">
      <c r="F96" s="40"/>
      <c r="G96" s="41"/>
      <c r="H96" s="41"/>
      <c r="I96" s="41"/>
      <c r="J96" s="42"/>
    </row>
    <row r="97" spans="6:10" ht="14.25">
      <c r="F97" s="40"/>
      <c r="G97" s="41"/>
      <c r="H97" s="41"/>
      <c r="I97" s="41"/>
      <c r="J97" s="42"/>
    </row>
    <row r="98" spans="6:10" ht="14.25">
      <c r="F98" s="40"/>
      <c r="G98" s="41"/>
      <c r="H98" s="41"/>
      <c r="I98" s="41"/>
      <c r="J98" s="42"/>
    </row>
    <row r="99" spans="6:10" ht="14.25">
      <c r="F99" s="40"/>
      <c r="G99" s="41"/>
      <c r="H99" s="41"/>
      <c r="I99" s="41"/>
      <c r="J99" s="42"/>
    </row>
    <row r="100" spans="6:10" ht="14.25">
      <c r="F100" s="40"/>
      <c r="G100" s="41"/>
      <c r="H100" s="41"/>
      <c r="I100" s="41"/>
      <c r="J100" s="42"/>
    </row>
    <row r="101" spans="6:10" ht="14.25">
      <c r="F101" s="40"/>
      <c r="G101" s="41"/>
      <c r="H101" s="41"/>
      <c r="I101" s="41"/>
      <c r="J101" s="42"/>
    </row>
    <row r="102" spans="6:10" ht="14.25">
      <c r="F102" s="40"/>
      <c r="G102" s="41"/>
      <c r="H102" s="41"/>
      <c r="I102" s="41"/>
      <c r="J102" s="42"/>
    </row>
    <row r="103" spans="6:10" ht="14.25">
      <c r="F103" s="40"/>
      <c r="G103" s="41"/>
      <c r="H103" s="41"/>
      <c r="I103" s="41"/>
      <c r="J103" s="42"/>
    </row>
    <row r="104" spans="6:10" ht="14.25">
      <c r="F104" s="40"/>
      <c r="G104" s="41"/>
      <c r="H104" s="41"/>
      <c r="I104" s="41"/>
      <c r="J104" s="42"/>
    </row>
    <row r="105" spans="6:10" ht="14.25">
      <c r="F105" s="43"/>
      <c r="G105" s="44"/>
      <c r="H105" s="44"/>
      <c r="I105" s="44"/>
      <c r="J105" s="45"/>
    </row>
    <row r="108" ht="15" thickBot="1"/>
    <row r="109" spans="2:11" ht="14.25">
      <c r="B109" s="58" t="s">
        <v>31</v>
      </c>
      <c r="C109" s="59"/>
      <c r="D109" s="59"/>
      <c r="E109" s="59"/>
      <c r="F109" s="59"/>
      <c r="G109" s="59"/>
      <c r="H109" s="59"/>
      <c r="I109" s="59"/>
      <c r="J109" s="59"/>
      <c r="K109" s="60"/>
    </row>
    <row r="110" spans="2:11" ht="14.25">
      <c r="B110" s="61"/>
      <c r="C110" s="62"/>
      <c r="D110" s="62"/>
      <c r="E110" s="62"/>
      <c r="F110" s="62"/>
      <c r="G110" s="62"/>
      <c r="H110" s="62"/>
      <c r="I110" s="62"/>
      <c r="J110" s="62"/>
      <c r="K110" s="63"/>
    </row>
    <row r="111" spans="2:11" ht="14.25">
      <c r="B111" s="61"/>
      <c r="C111" s="62"/>
      <c r="D111" s="62"/>
      <c r="E111" s="62"/>
      <c r="F111" s="62"/>
      <c r="G111" s="62"/>
      <c r="H111" s="62"/>
      <c r="I111" s="62"/>
      <c r="J111" s="62"/>
      <c r="K111" s="63"/>
    </row>
    <row r="112" spans="2:11" ht="14.25">
      <c r="B112" s="61"/>
      <c r="C112" s="62"/>
      <c r="D112" s="62"/>
      <c r="E112" s="62"/>
      <c r="F112" s="62"/>
      <c r="G112" s="62"/>
      <c r="H112" s="62"/>
      <c r="I112" s="62"/>
      <c r="J112" s="62"/>
      <c r="K112" s="63"/>
    </row>
    <row r="113" spans="2:11" ht="14.25">
      <c r="B113" s="61"/>
      <c r="C113" s="62"/>
      <c r="D113" s="62"/>
      <c r="E113" s="62"/>
      <c r="F113" s="62"/>
      <c r="G113" s="62"/>
      <c r="H113" s="62"/>
      <c r="I113" s="62"/>
      <c r="J113" s="62"/>
      <c r="K113" s="63"/>
    </row>
    <row r="114" spans="2:11" ht="14.25">
      <c r="B114" s="61"/>
      <c r="C114" s="62"/>
      <c r="D114" s="62"/>
      <c r="E114" s="62"/>
      <c r="F114" s="62"/>
      <c r="G114" s="62"/>
      <c r="H114" s="62"/>
      <c r="I114" s="62"/>
      <c r="J114" s="62"/>
      <c r="K114" s="63"/>
    </row>
    <row r="115" spans="2:11" ht="14.25">
      <c r="B115" s="61"/>
      <c r="C115" s="62"/>
      <c r="D115" s="62"/>
      <c r="E115" s="62"/>
      <c r="F115" s="62"/>
      <c r="G115" s="62"/>
      <c r="H115" s="62"/>
      <c r="I115" s="62"/>
      <c r="J115" s="62"/>
      <c r="K115" s="63"/>
    </row>
    <row r="116" spans="2:11" ht="14.25">
      <c r="B116" s="61"/>
      <c r="C116" s="62"/>
      <c r="D116" s="62"/>
      <c r="E116" s="62"/>
      <c r="F116" s="62"/>
      <c r="G116" s="62"/>
      <c r="H116" s="62"/>
      <c r="I116" s="62"/>
      <c r="J116" s="62"/>
      <c r="K116" s="63"/>
    </row>
    <row r="117" spans="2:11" ht="14.25">
      <c r="B117" s="61"/>
      <c r="C117" s="62"/>
      <c r="D117" s="62"/>
      <c r="E117" s="62"/>
      <c r="F117" s="62"/>
      <c r="G117" s="62"/>
      <c r="H117" s="62"/>
      <c r="I117" s="62"/>
      <c r="J117" s="62"/>
      <c r="K117" s="63"/>
    </row>
    <row r="118" spans="2:11" ht="14.25">
      <c r="B118" s="61"/>
      <c r="C118" s="62"/>
      <c r="D118" s="62"/>
      <c r="E118" s="62"/>
      <c r="F118" s="62"/>
      <c r="G118" s="62"/>
      <c r="H118" s="62"/>
      <c r="I118" s="62"/>
      <c r="J118" s="62"/>
      <c r="K118" s="63"/>
    </row>
    <row r="119" spans="2:11" ht="14.25">
      <c r="B119" s="61"/>
      <c r="C119" s="62"/>
      <c r="D119" s="62"/>
      <c r="E119" s="62"/>
      <c r="F119" s="62"/>
      <c r="G119" s="62"/>
      <c r="H119" s="62"/>
      <c r="I119" s="62"/>
      <c r="J119" s="62"/>
      <c r="K119" s="63"/>
    </row>
    <row r="120" spans="2:11" ht="14.25">
      <c r="B120" s="61"/>
      <c r="C120" s="62"/>
      <c r="D120" s="62"/>
      <c r="E120" s="62"/>
      <c r="F120" s="62"/>
      <c r="G120" s="62"/>
      <c r="H120" s="62"/>
      <c r="I120" s="62"/>
      <c r="J120" s="62"/>
      <c r="K120" s="63"/>
    </row>
    <row r="121" spans="2:11" ht="14.25">
      <c r="B121" s="61"/>
      <c r="C121" s="62"/>
      <c r="D121" s="62"/>
      <c r="E121" s="62"/>
      <c r="F121" s="62"/>
      <c r="G121" s="62"/>
      <c r="H121" s="62"/>
      <c r="I121" s="62"/>
      <c r="J121" s="62"/>
      <c r="K121" s="63"/>
    </row>
    <row r="122" spans="2:11" ht="14.25">
      <c r="B122" s="61"/>
      <c r="C122" s="62"/>
      <c r="D122" s="62"/>
      <c r="E122" s="62"/>
      <c r="F122" s="62"/>
      <c r="G122" s="62"/>
      <c r="H122" s="62"/>
      <c r="I122" s="62"/>
      <c r="J122" s="62"/>
      <c r="K122" s="63"/>
    </row>
    <row r="123" spans="2:11" ht="14.25">
      <c r="B123" s="61"/>
      <c r="C123" s="62"/>
      <c r="D123" s="62"/>
      <c r="E123" s="62"/>
      <c r="F123" s="62"/>
      <c r="G123" s="62"/>
      <c r="H123" s="62"/>
      <c r="I123" s="62"/>
      <c r="J123" s="62"/>
      <c r="K123" s="63"/>
    </row>
    <row r="124" spans="2:11" ht="15" thickBot="1">
      <c r="B124" s="64"/>
      <c r="C124" s="65"/>
      <c r="D124" s="65"/>
      <c r="E124" s="65"/>
      <c r="F124" s="65"/>
      <c r="G124" s="65"/>
      <c r="H124" s="65"/>
      <c r="I124" s="65"/>
      <c r="J124" s="65"/>
      <c r="K124" s="66"/>
    </row>
  </sheetData>
  <sheetProtection formatCells="0" formatColumns="0" formatRows="0" insertColumns="0" insertRows="0" insertHyperlinks="0" deleteColumns="0" deleteRows="0" selectLockedCells="1" sort="0" autoFilter="0" pivotTables="0"/>
  <mergeCells count="38">
    <mergeCell ref="F42:J44"/>
    <mergeCell ref="C33:D33"/>
    <mergeCell ref="B64:C65"/>
    <mergeCell ref="D64:D65"/>
    <mergeCell ref="G2:J2"/>
    <mergeCell ref="G3:J3"/>
    <mergeCell ref="G4:J4"/>
    <mergeCell ref="G5:J5"/>
    <mergeCell ref="B7:C8"/>
    <mergeCell ref="D7:D8"/>
    <mergeCell ref="B11:D11"/>
    <mergeCell ref="B2:D2"/>
    <mergeCell ref="B3:C4"/>
    <mergeCell ref="D3:D4"/>
    <mergeCell ref="B5:C6"/>
    <mergeCell ref="D5:D6"/>
    <mergeCell ref="F38:J38"/>
    <mergeCell ref="B27:D27"/>
    <mergeCell ref="B29:D29"/>
    <mergeCell ref="C30:D30"/>
    <mergeCell ref="C31:D31"/>
    <mergeCell ref="C32:D32"/>
    <mergeCell ref="B67:D76"/>
    <mergeCell ref="B36:D36"/>
    <mergeCell ref="B109:K124"/>
    <mergeCell ref="M5:P5"/>
    <mergeCell ref="Q5:S5"/>
    <mergeCell ref="F64:J66"/>
    <mergeCell ref="F86:J88"/>
    <mergeCell ref="B61:D61"/>
    <mergeCell ref="B62:C63"/>
    <mergeCell ref="D62:D63"/>
    <mergeCell ref="B66:D66"/>
    <mergeCell ref="B42:D42"/>
    <mergeCell ref="B56:D56"/>
    <mergeCell ref="D57:D58"/>
    <mergeCell ref="B25:D25"/>
    <mergeCell ref="B26:D26"/>
  </mergeCells>
  <printOptions/>
  <pageMargins left="0" right="0" top="0.39375" bottom="0.39375" header="0" footer="0"/>
  <pageSetup horizontalDpi="600" verticalDpi="600" orientation="portrait" paperSize="9" r:id="rId2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hurajt</dc:creator>
  <cp:keywords/>
  <dc:description/>
  <cp:lastModifiedBy>hurajt</cp:lastModifiedBy>
  <dcterms:created xsi:type="dcterms:W3CDTF">2019-03-26T22:42:17Z</dcterms:created>
  <dcterms:modified xsi:type="dcterms:W3CDTF">2019-05-03T07:54:06Z</dcterms:modified>
  <cp:category/>
  <cp:version/>
  <cp:contentType/>
  <cp:contentStatus/>
  <cp:revision>9</cp:revision>
</cp:coreProperties>
</file>